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2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exnin/Desktop/"/>
    </mc:Choice>
  </mc:AlternateContent>
  <xr:revisionPtr revIDLastSave="0" documentId="8_{D53CCA28-ECB4-4F48-A4E5-D99F9AC8E433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Annual 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4" i="1" l="1"/>
  <c r="C44" i="1"/>
  <c r="D44" i="1"/>
  <c r="E44" i="1"/>
  <c r="F44" i="1"/>
  <c r="G44" i="1"/>
  <c r="H44" i="1"/>
  <c r="I44" i="1"/>
  <c r="J44" i="1"/>
  <c r="K44" i="1"/>
  <c r="L44" i="1"/>
  <c r="M44" i="1"/>
  <c r="N41" i="1"/>
  <c r="N34" i="1"/>
  <c r="N32" i="1"/>
  <c r="N31" i="1"/>
  <c r="N30" i="1"/>
  <c r="N29" i="1"/>
  <c r="N28" i="1"/>
  <c r="N27" i="1"/>
  <c r="N26" i="1"/>
  <c r="N25" i="1"/>
  <c r="N21" i="1"/>
  <c r="N20" i="1"/>
  <c r="N19" i="1"/>
  <c r="N18" i="1"/>
  <c r="N11" i="1"/>
  <c r="N10" i="1"/>
  <c r="N9" i="1"/>
  <c r="N4" i="1"/>
  <c r="N5" i="1"/>
  <c r="N3" i="1"/>
  <c r="M35" i="1"/>
  <c r="L35" i="1"/>
  <c r="K35" i="1"/>
  <c r="J35" i="1"/>
  <c r="I35" i="1"/>
  <c r="H35" i="1"/>
  <c r="G35" i="1"/>
  <c r="F35" i="1"/>
  <c r="E35" i="1"/>
  <c r="D35" i="1"/>
  <c r="C35" i="1"/>
  <c r="M22" i="1"/>
  <c r="L22" i="1"/>
  <c r="K22" i="1"/>
  <c r="J22" i="1"/>
  <c r="I22" i="1"/>
  <c r="H22" i="1"/>
  <c r="G22" i="1"/>
  <c r="F22" i="1"/>
  <c r="E22" i="1"/>
  <c r="D22" i="1"/>
  <c r="C22" i="1"/>
  <c r="M12" i="1"/>
  <c r="L12" i="1"/>
  <c r="K12" i="1"/>
  <c r="J12" i="1"/>
  <c r="I12" i="1"/>
  <c r="H12" i="1"/>
  <c r="G12" i="1"/>
  <c r="F12" i="1"/>
  <c r="E12" i="1"/>
  <c r="D12" i="1"/>
  <c r="C12" i="1"/>
  <c r="M6" i="1"/>
  <c r="L6" i="1"/>
  <c r="L42" i="1" s="1"/>
  <c r="L43" i="1" s="1"/>
  <c r="K6" i="1"/>
  <c r="K42" i="1" s="1"/>
  <c r="K43" i="1" s="1"/>
  <c r="J6" i="1"/>
  <c r="J42" i="1" s="1"/>
  <c r="J43" i="1" s="1"/>
  <c r="I6" i="1"/>
  <c r="I42" i="1" s="1"/>
  <c r="I43" i="1" s="1"/>
  <c r="H6" i="1"/>
  <c r="H42" i="1" s="1"/>
  <c r="H43" i="1" s="1"/>
  <c r="G6" i="1"/>
  <c r="G42" i="1" s="1"/>
  <c r="G43" i="1" s="1"/>
  <c r="F6" i="1"/>
  <c r="F42" i="1" s="1"/>
  <c r="F43" i="1" s="1"/>
  <c r="E6" i="1"/>
  <c r="D6" i="1"/>
  <c r="D42" i="1" s="1"/>
  <c r="D43" i="1" s="1"/>
  <c r="C6" i="1"/>
  <c r="C42" i="1" s="1"/>
  <c r="C43" i="1" s="1"/>
  <c r="B22" i="1"/>
  <c r="B12" i="1"/>
  <c r="B6" i="1"/>
  <c r="B42" i="1" s="1"/>
  <c r="B43" i="1" s="1"/>
  <c r="B35" i="1"/>
  <c r="B44" i="1" l="1"/>
  <c r="E15" i="1"/>
  <c r="M15" i="1"/>
  <c r="F15" i="1"/>
  <c r="E42" i="1"/>
  <c r="E43" i="1" s="1"/>
  <c r="M42" i="1"/>
  <c r="M43" i="1" s="1"/>
  <c r="J15" i="1"/>
  <c r="J38" i="1" s="1"/>
  <c r="C15" i="1"/>
  <c r="C38" i="1" s="1"/>
  <c r="G15" i="1"/>
  <c r="G38" i="1" s="1"/>
  <c r="D15" i="1"/>
  <c r="D38" i="1" s="1"/>
  <c r="L15" i="1"/>
  <c r="L38" i="1" s="1"/>
  <c r="K15" i="1"/>
  <c r="K38" i="1" s="1"/>
  <c r="N35" i="1"/>
  <c r="O26" i="1" s="1"/>
  <c r="N6" i="1"/>
  <c r="O10" i="1" s="1"/>
  <c r="H15" i="1"/>
  <c r="H38" i="1" s="1"/>
  <c r="N12" i="1"/>
  <c r="I15" i="1"/>
  <c r="I38" i="1" s="1"/>
  <c r="N22" i="1"/>
  <c r="O20" i="1" s="1"/>
  <c r="E38" i="1"/>
  <c r="M38" i="1"/>
  <c r="F38" i="1"/>
  <c r="B15" i="1"/>
  <c r="O21" i="1" l="1"/>
  <c r="O4" i="1"/>
  <c r="O6" i="1"/>
  <c r="N42" i="1"/>
  <c r="N43" i="1" s="1"/>
  <c r="O43" i="1" s="1"/>
  <c r="O12" i="1"/>
  <c r="O3" i="1"/>
  <c r="O33" i="1"/>
  <c r="O27" i="1"/>
  <c r="O9" i="1"/>
  <c r="O32" i="1"/>
  <c r="O35" i="1"/>
  <c r="O28" i="1"/>
  <c r="O34" i="1"/>
  <c r="O25" i="1"/>
  <c r="O29" i="1"/>
  <c r="O5" i="1"/>
  <c r="O30" i="1"/>
  <c r="O31" i="1"/>
  <c r="O11" i="1"/>
  <c r="B38" i="1"/>
  <c r="N15" i="1"/>
  <c r="O19" i="1"/>
  <c r="O22" i="1"/>
  <c r="O18" i="1"/>
  <c r="O15" i="1" l="1"/>
  <c r="N38" i="1"/>
  <c r="O38" i="1" s="1"/>
</calcChain>
</file>

<file path=xl/sharedStrings.xml><?xml version="1.0" encoding="utf-8"?>
<sst xmlns="http://schemas.openxmlformats.org/spreadsheetml/2006/main" count="58" uniqueCount="57">
  <si>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</si>
  <si>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</si>
  <si>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</si>
  <si>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</si>
  <si>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</si>
  <si>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</si>
  <si>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</si>
  <si>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</si>
  <si>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</si>
  <si>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</si>
  <si>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</si>
  <si>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</si>
  <si>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REVENUE</t>
  </si>
  <si>
    <t xml:space="preserve">  Food Sales</t>
  </si>
  <si>
    <t xml:space="preserve">  Beverage Sales</t>
  </si>
  <si>
    <t xml:space="preserve">  Other Sales</t>
  </si>
  <si>
    <t xml:space="preserve">  Total Sales</t>
  </si>
  <si>
    <t>COST OF GOODS SOLD</t>
  </si>
  <si>
    <t xml:space="preserve">  Food Cost</t>
  </si>
  <si>
    <t xml:space="preserve">  Beverage Cost</t>
  </si>
  <si>
    <t xml:space="preserve">  Other Cost</t>
  </si>
  <si>
    <t xml:space="preserve">  Total COGS</t>
  </si>
  <si>
    <t>GROSS PROFIT</t>
  </si>
  <si>
    <t xml:space="preserve">  Gross Profit</t>
  </si>
  <si>
    <t>LABOR</t>
  </si>
  <si>
    <t xml:space="preserve">  BOH Wages</t>
  </si>
  <si>
    <t xml:space="preserve">  FOH Wages</t>
  </si>
  <si>
    <t xml:space="preserve">  Salaried Managers</t>
  </si>
  <si>
    <t xml:space="preserve">  Payroll Taxes &amp; Benefits</t>
  </si>
  <si>
    <t xml:space="preserve">  Total Labor</t>
  </si>
  <si>
    <t>OPERATING EXPENSES</t>
  </si>
  <si>
    <t xml:space="preserve">  Rent</t>
  </si>
  <si>
    <t xml:space="preserve">  Utilities</t>
  </si>
  <si>
    <t xml:space="preserve">  Insurance</t>
  </si>
  <si>
    <t xml:space="preserve">  Marketing</t>
  </si>
  <si>
    <t xml:space="preserve">  Repairs &amp; Maintenance</t>
  </si>
  <si>
    <t xml:space="preserve">  POS/Software</t>
  </si>
  <si>
    <t xml:space="preserve">  Subscriptions/Services</t>
  </si>
  <si>
    <t xml:space="preserve">  Office Supplies</t>
  </si>
  <si>
    <t xml:space="preserve">  Credit Card Fees</t>
  </si>
  <si>
    <t xml:space="preserve">  Miscellaneous</t>
  </si>
  <si>
    <t xml:space="preserve">  Total Expenses</t>
  </si>
  <si>
    <t>NET PROFIT</t>
  </si>
  <si>
    <t xml:space="preserve">  Net Profit</t>
  </si>
  <si>
    <t>Total Ann.</t>
  </si>
  <si>
    <t>%</t>
  </si>
  <si>
    <t>Variable</t>
  </si>
  <si>
    <t>~20–25%</t>
  </si>
  <si>
    <t>~32–38%</t>
  </si>
  <si>
    <t>~10–15%</t>
  </si>
  <si>
    <t>VISITORS</t>
  </si>
  <si>
    <t xml:space="preserve">Total Visitors </t>
  </si>
  <si>
    <t xml:space="preserve">Average Check </t>
  </si>
  <si>
    <t>GP$ per Visitor</t>
  </si>
  <si>
    <t>~75–80%</t>
  </si>
  <si>
    <t># VISITORS NEED IT TO BREAK EVEN</t>
  </si>
  <si>
    <t>~15,000–20,000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</si>
</sst>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[$$-409]* #,##0.00_);_([$$-409]* \(#,##0.00\);_([$$-409]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 val="singleAccounting"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164" fontId="2" fillId="0" borderId="0" xfId="0" applyNumberFormat="1" applyFont="1"/>
    <xf numFmtId="0" fontId="4" fillId="0" borderId="1" xfId="0" applyFont="1" applyBorder="1" applyAlignment="1">
      <alignment horizontal="right" vertical="top"/>
    </xf>
    <xf numFmtId="164" fontId="5" fillId="0" borderId="0" xfId="0" applyNumberFormat="1" applyFont="1"/>
    <xf numFmtId="0" fontId="2" fillId="2" borderId="0" xfId="0" applyFont="1" applyFill="1"/>
    <xf numFmtId="0" fontId="7" fillId="0" borderId="0" xfId="0" applyFont="1"/>
    <xf numFmtId="0" fontId="4" fillId="0" borderId="4" xfId="0" applyFont="1" applyBorder="1" applyAlignment="1">
      <alignment horizontal="right" vertical="top"/>
    </xf>
    <xf numFmtId="164" fontId="2" fillId="0" borderId="2" xfId="0" applyNumberFormat="1" applyFont="1" applyBorder="1"/>
    <xf numFmtId="164" fontId="2" fillId="0" borderId="3" xfId="0" applyNumberFormat="1" applyFont="1" applyBorder="1"/>
    <xf numFmtId="165" fontId="2" fillId="0" borderId="0" xfId="1" applyNumberFormat="1" applyFont="1"/>
    <xf numFmtId="0" fontId="3" fillId="0" borderId="5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3" borderId="8" xfId="0" applyFont="1" applyFill="1" applyBorder="1" applyAlignment="1">
      <alignment horizontal="center" vertical="top"/>
    </xf>
    <xf numFmtId="0" fontId="3" fillId="3" borderId="9" xfId="0" applyFont="1" applyFill="1" applyBorder="1" applyAlignment="1">
      <alignment horizontal="center" vertical="top"/>
    </xf>
    <xf numFmtId="164" fontId="2" fillId="3" borderId="10" xfId="0" applyNumberFormat="1" applyFont="1" applyFill="1" applyBorder="1"/>
    <xf numFmtId="0" fontId="2" fillId="3" borderId="11" xfId="0" applyFont="1" applyFill="1" applyBorder="1"/>
    <xf numFmtId="9" fontId="2" fillId="3" borderId="11" xfId="2" applyFont="1" applyFill="1" applyBorder="1"/>
    <xf numFmtId="164" fontId="5" fillId="3" borderId="10" xfId="0" applyNumberFormat="1" applyFont="1" applyFill="1" applyBorder="1"/>
    <xf numFmtId="9" fontId="6" fillId="3" borderId="11" xfId="2" applyFont="1" applyFill="1" applyBorder="1"/>
    <xf numFmtId="164" fontId="2" fillId="3" borderId="12" xfId="0" applyNumberFormat="1" applyFont="1" applyFill="1" applyBorder="1"/>
    <xf numFmtId="9" fontId="2" fillId="3" borderId="13" xfId="2" applyFont="1" applyFill="1" applyBorder="1"/>
    <xf numFmtId="164" fontId="2" fillId="3" borderId="14" xfId="0" applyNumberFormat="1" applyFont="1" applyFill="1" applyBorder="1"/>
    <xf numFmtId="9" fontId="2" fillId="3" borderId="15" xfId="2" applyFont="1" applyFill="1" applyBorder="1"/>
    <xf numFmtId="0" fontId="2" fillId="3" borderId="10" xfId="0" applyFont="1" applyFill="1" applyBorder="1"/>
    <xf numFmtId="165" fontId="2" fillId="3" borderId="16" xfId="1" applyNumberFormat="1" applyFont="1" applyFill="1" applyBorder="1"/>
    <xf numFmtId="0" fontId="2" fillId="3" borderId="17" xfId="0" applyFont="1" applyFill="1" applyBorder="1"/>
    <xf numFmtId="0" fontId="3" fillId="2" borderId="0" xfId="0" applyFont="1" applyFill="1" applyAlignment="1">
      <alignment horizontal="center" vertical="top"/>
    </xf>
    <xf numFmtId="1" fontId="2" fillId="2" borderId="0" xfId="0" applyNumberFormat="1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8"/>
  <sheetViews>
    <sheetView tabSelected="1" zoomScale="120" zoomScaleNormal="120"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XFD1048576"/>
    </sheetView>
  </sheetViews>
  <sheetFormatPr baseColWidth="10" defaultColWidth="8.83203125" defaultRowHeight="19" x14ac:dyDescent="0.25"/>
  <cols>
    <col min="1" max="1" width="36.83203125" style="1" bestFit="1" customWidth="1"/>
    <col min="2" max="13" width="13.83203125" style="1" bestFit="1" customWidth="1"/>
    <col min="14" max="14" width="15" style="1" bestFit="1" customWidth="1"/>
    <col min="15" max="15" width="6.6640625" style="1" bestFit="1" customWidth="1"/>
    <col min="16" max="16" width="17" style="1" bestFit="1" customWidth="1"/>
    <col min="17" max="16384" width="8.83203125" style="1"/>
  </cols>
  <sheetData>
    <row r="1" spans="1:16" x14ac:dyDescent="0.25"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15" t="s">
        <v>11</v>
      </c>
      <c r="N1" s="17" t="s">
        <v>44</v>
      </c>
      <c r="O1" s="18" t="s">
        <v>45</v>
      </c>
      <c r="P1" s="16" t="s">
        <v>46</v>
      </c>
    </row>
    <row r="2" spans="1:16" x14ac:dyDescent="0.25">
      <c r="A2" s="3" t="s">
        <v>12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9"/>
      <c r="O2" s="20"/>
    </row>
    <row r="3" spans="1:16" x14ac:dyDescent="0.25">
      <c r="A3" s="2" t="s">
        <v>13</v>
      </c>
      <c r="B3" s="4">
        <v>15000</v>
      </c>
      <c r="C3" s="4">
        <v>15000</v>
      </c>
      <c r="D3" s="4">
        <v>15000</v>
      </c>
      <c r="E3" s="4">
        <v>15000</v>
      </c>
      <c r="F3" s="4">
        <v>15000</v>
      </c>
      <c r="G3" s="4">
        <v>15000</v>
      </c>
      <c r="H3" s="4">
        <v>15000</v>
      </c>
      <c r="I3" s="4">
        <v>15000</v>
      </c>
      <c r="J3" s="4">
        <v>15000</v>
      </c>
      <c r="K3" s="4">
        <v>15000</v>
      </c>
      <c r="L3" s="4">
        <v>15000</v>
      </c>
      <c r="M3" s="4">
        <v>15000</v>
      </c>
      <c r="N3" s="19">
        <f>SUM(B3:M3)</f>
        <v>180000</v>
      </c>
      <c r="O3" s="21">
        <f>N3/N$6</f>
        <v>0.83333333333333337</v>
      </c>
    </row>
    <row r="4" spans="1:16" x14ac:dyDescent="0.25">
      <c r="A4" s="2" t="s">
        <v>14</v>
      </c>
      <c r="B4" s="4">
        <v>2500</v>
      </c>
      <c r="C4" s="4">
        <v>2500</v>
      </c>
      <c r="D4" s="4">
        <v>2500</v>
      </c>
      <c r="E4" s="4">
        <v>2500</v>
      </c>
      <c r="F4" s="4">
        <v>2500</v>
      </c>
      <c r="G4" s="4">
        <v>2500</v>
      </c>
      <c r="H4" s="4">
        <v>2500</v>
      </c>
      <c r="I4" s="4">
        <v>2500</v>
      </c>
      <c r="J4" s="4">
        <v>2500</v>
      </c>
      <c r="K4" s="4">
        <v>2500</v>
      </c>
      <c r="L4" s="4">
        <v>2500</v>
      </c>
      <c r="M4" s="4">
        <v>2500</v>
      </c>
      <c r="N4" s="19">
        <f t="shared" ref="N4:N6" si="0">SUM(B4:M4)</f>
        <v>30000</v>
      </c>
      <c r="O4" s="21">
        <f t="shared" ref="O4:O6" si="1">N4/N$6</f>
        <v>0.1388888888888889</v>
      </c>
    </row>
    <row r="5" spans="1:16" x14ac:dyDescent="0.25">
      <c r="A5" s="2" t="s">
        <v>15</v>
      </c>
      <c r="B5" s="4">
        <v>500</v>
      </c>
      <c r="C5" s="4">
        <v>500</v>
      </c>
      <c r="D5" s="4">
        <v>500</v>
      </c>
      <c r="E5" s="4">
        <v>500</v>
      </c>
      <c r="F5" s="4">
        <v>500</v>
      </c>
      <c r="G5" s="4">
        <v>500</v>
      </c>
      <c r="H5" s="4">
        <v>500</v>
      </c>
      <c r="I5" s="4">
        <v>500</v>
      </c>
      <c r="J5" s="4">
        <v>500</v>
      </c>
      <c r="K5" s="4">
        <v>500</v>
      </c>
      <c r="L5" s="4">
        <v>500</v>
      </c>
      <c r="M5" s="4">
        <v>500</v>
      </c>
      <c r="N5" s="19">
        <f t="shared" si="0"/>
        <v>6000</v>
      </c>
      <c r="O5" s="21">
        <f t="shared" si="1"/>
        <v>2.7777777777777776E-2</v>
      </c>
    </row>
    <row r="6" spans="1:16" ht="22" x14ac:dyDescent="0.4">
      <c r="A6" s="5" t="s">
        <v>16</v>
      </c>
      <c r="B6" s="6">
        <f>SUM(B3:B5)</f>
        <v>18000</v>
      </c>
      <c r="C6" s="6">
        <f t="shared" ref="C6:M6" si="2">SUM(C3:C5)</f>
        <v>18000</v>
      </c>
      <c r="D6" s="6">
        <f t="shared" si="2"/>
        <v>18000</v>
      </c>
      <c r="E6" s="6">
        <f t="shared" si="2"/>
        <v>18000</v>
      </c>
      <c r="F6" s="6">
        <f t="shared" si="2"/>
        <v>18000</v>
      </c>
      <c r="G6" s="6">
        <f t="shared" si="2"/>
        <v>18000</v>
      </c>
      <c r="H6" s="6">
        <f t="shared" si="2"/>
        <v>18000</v>
      </c>
      <c r="I6" s="6">
        <f t="shared" si="2"/>
        <v>18000</v>
      </c>
      <c r="J6" s="6">
        <f t="shared" si="2"/>
        <v>18000</v>
      </c>
      <c r="K6" s="6">
        <f t="shared" si="2"/>
        <v>18000</v>
      </c>
      <c r="L6" s="6">
        <f t="shared" si="2"/>
        <v>18000</v>
      </c>
      <c r="M6" s="6">
        <f t="shared" si="2"/>
        <v>18000</v>
      </c>
      <c r="N6" s="22">
        <f t="shared" si="0"/>
        <v>216000</v>
      </c>
      <c r="O6" s="23">
        <f t="shared" si="1"/>
        <v>1</v>
      </c>
    </row>
    <row r="7" spans="1:16" x14ac:dyDescent="0.25">
      <c r="A7" s="2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19"/>
      <c r="O7" s="20"/>
    </row>
    <row r="8" spans="1:16" x14ac:dyDescent="0.25">
      <c r="A8" s="3" t="s">
        <v>17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19"/>
      <c r="O8" s="20"/>
    </row>
    <row r="9" spans="1:16" x14ac:dyDescent="0.25">
      <c r="A9" s="2" t="s">
        <v>18</v>
      </c>
      <c r="B9" s="4">
        <v>3000</v>
      </c>
      <c r="C9" s="4">
        <v>3000</v>
      </c>
      <c r="D9" s="4">
        <v>3000</v>
      </c>
      <c r="E9" s="4">
        <v>3000</v>
      </c>
      <c r="F9" s="4">
        <v>3000</v>
      </c>
      <c r="G9" s="4">
        <v>3000</v>
      </c>
      <c r="H9" s="4">
        <v>3000</v>
      </c>
      <c r="I9" s="4">
        <v>3000</v>
      </c>
      <c r="J9" s="4">
        <v>3000</v>
      </c>
      <c r="K9" s="4">
        <v>3000</v>
      </c>
      <c r="L9" s="4">
        <v>3000</v>
      </c>
      <c r="M9" s="4">
        <v>3000</v>
      </c>
      <c r="N9" s="19">
        <f t="shared" ref="N9:N12" si="3">SUM(B9:M9)</f>
        <v>36000</v>
      </c>
      <c r="O9" s="21">
        <f>N9/N6</f>
        <v>0.16666666666666666</v>
      </c>
    </row>
    <row r="10" spans="1:16" x14ac:dyDescent="0.25">
      <c r="A10" s="2" t="s">
        <v>19</v>
      </c>
      <c r="B10" s="4">
        <v>600</v>
      </c>
      <c r="C10" s="4">
        <v>600</v>
      </c>
      <c r="D10" s="4">
        <v>600</v>
      </c>
      <c r="E10" s="4">
        <v>600</v>
      </c>
      <c r="F10" s="4">
        <v>600</v>
      </c>
      <c r="G10" s="4">
        <v>600</v>
      </c>
      <c r="H10" s="4">
        <v>600</v>
      </c>
      <c r="I10" s="4">
        <v>600</v>
      </c>
      <c r="J10" s="4">
        <v>600</v>
      </c>
      <c r="K10" s="4">
        <v>600</v>
      </c>
      <c r="L10" s="4">
        <v>600</v>
      </c>
      <c r="M10" s="4">
        <v>600</v>
      </c>
      <c r="N10" s="19">
        <f t="shared" si="3"/>
        <v>7200</v>
      </c>
      <c r="O10" s="21">
        <f>N10/N6</f>
        <v>3.3333333333333333E-2</v>
      </c>
    </row>
    <row r="11" spans="1:16" x14ac:dyDescent="0.25">
      <c r="A11" s="2" t="s">
        <v>20</v>
      </c>
      <c r="B11" s="4">
        <v>300</v>
      </c>
      <c r="C11" s="4">
        <v>300</v>
      </c>
      <c r="D11" s="4">
        <v>300</v>
      </c>
      <c r="E11" s="4">
        <v>300</v>
      </c>
      <c r="F11" s="4">
        <v>300</v>
      </c>
      <c r="G11" s="4">
        <v>300</v>
      </c>
      <c r="H11" s="4">
        <v>300</v>
      </c>
      <c r="I11" s="4">
        <v>300</v>
      </c>
      <c r="J11" s="4">
        <v>300</v>
      </c>
      <c r="K11" s="4">
        <v>300</v>
      </c>
      <c r="L11" s="4">
        <v>300</v>
      </c>
      <c r="M11" s="4">
        <v>300</v>
      </c>
      <c r="N11" s="19">
        <f t="shared" si="3"/>
        <v>3600</v>
      </c>
      <c r="O11" s="21">
        <f>N11/N6</f>
        <v>1.6666666666666666E-2</v>
      </c>
    </row>
    <row r="12" spans="1:16" x14ac:dyDescent="0.25">
      <c r="A12" s="5" t="s">
        <v>21</v>
      </c>
      <c r="B12" s="4">
        <f>SUM(B9:B11)</f>
        <v>3900</v>
      </c>
      <c r="C12" s="4">
        <f t="shared" ref="C12:M12" si="4">SUM(C9:C11)</f>
        <v>3900</v>
      </c>
      <c r="D12" s="4">
        <f t="shared" si="4"/>
        <v>3900</v>
      </c>
      <c r="E12" s="4">
        <f t="shared" si="4"/>
        <v>3900</v>
      </c>
      <c r="F12" s="4">
        <f t="shared" si="4"/>
        <v>3900</v>
      </c>
      <c r="G12" s="4">
        <f t="shared" si="4"/>
        <v>3900</v>
      </c>
      <c r="H12" s="4">
        <f t="shared" si="4"/>
        <v>3900</v>
      </c>
      <c r="I12" s="4">
        <f t="shared" si="4"/>
        <v>3900</v>
      </c>
      <c r="J12" s="4">
        <f t="shared" si="4"/>
        <v>3900</v>
      </c>
      <c r="K12" s="4">
        <f t="shared" si="4"/>
        <v>3900</v>
      </c>
      <c r="L12" s="4">
        <f t="shared" si="4"/>
        <v>3900</v>
      </c>
      <c r="M12" s="4">
        <f t="shared" si="4"/>
        <v>3900</v>
      </c>
      <c r="N12" s="24">
        <f t="shared" si="3"/>
        <v>46800</v>
      </c>
      <c r="O12" s="25">
        <f>N12/N6</f>
        <v>0.21666666666666667</v>
      </c>
      <c r="P12" s="7" t="s">
        <v>47</v>
      </c>
    </row>
    <row r="13" spans="1:16" x14ac:dyDescent="0.25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19"/>
      <c r="O13" s="20"/>
    </row>
    <row r="14" spans="1:16" x14ac:dyDescent="0.25">
      <c r="A14" s="3" t="s">
        <v>22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19"/>
      <c r="O14" s="20"/>
    </row>
    <row r="15" spans="1:16" x14ac:dyDescent="0.25">
      <c r="A15" s="5" t="s">
        <v>23</v>
      </c>
      <c r="B15" s="4">
        <f>B6-B12</f>
        <v>14100</v>
      </c>
      <c r="C15" s="4">
        <f t="shared" ref="C15:M15" si="5">C6-C12</f>
        <v>14100</v>
      </c>
      <c r="D15" s="4">
        <f t="shared" si="5"/>
        <v>14100</v>
      </c>
      <c r="E15" s="4">
        <f t="shared" si="5"/>
        <v>14100</v>
      </c>
      <c r="F15" s="4">
        <f t="shared" si="5"/>
        <v>14100</v>
      </c>
      <c r="G15" s="4">
        <f t="shared" si="5"/>
        <v>14100</v>
      </c>
      <c r="H15" s="4">
        <f t="shared" si="5"/>
        <v>14100</v>
      </c>
      <c r="I15" s="4">
        <f t="shared" si="5"/>
        <v>14100</v>
      </c>
      <c r="J15" s="4">
        <f t="shared" si="5"/>
        <v>14100</v>
      </c>
      <c r="K15" s="4">
        <f t="shared" si="5"/>
        <v>14100</v>
      </c>
      <c r="L15" s="4">
        <f t="shared" si="5"/>
        <v>14100</v>
      </c>
      <c r="M15" s="4">
        <f t="shared" si="5"/>
        <v>14100</v>
      </c>
      <c r="N15" s="24">
        <f t="shared" ref="N15" si="6">SUM(B15:M15)</f>
        <v>169200</v>
      </c>
      <c r="O15" s="25">
        <f>N15/N6</f>
        <v>0.78333333333333333</v>
      </c>
    </row>
    <row r="16" spans="1:16" x14ac:dyDescent="0.25">
      <c r="A16" s="2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19"/>
      <c r="O16" s="20"/>
    </row>
    <row r="17" spans="1:16" x14ac:dyDescent="0.25">
      <c r="A17" s="3" t="s">
        <v>24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19"/>
      <c r="O17" s="20"/>
    </row>
    <row r="18" spans="1:16" x14ac:dyDescent="0.25">
      <c r="A18" s="2" t="s">
        <v>25</v>
      </c>
      <c r="B18" s="4">
        <v>1200</v>
      </c>
      <c r="C18" s="4">
        <v>1200</v>
      </c>
      <c r="D18" s="4">
        <v>1200</v>
      </c>
      <c r="E18" s="4">
        <v>1200</v>
      </c>
      <c r="F18" s="4">
        <v>1200</v>
      </c>
      <c r="G18" s="4">
        <v>1200</v>
      </c>
      <c r="H18" s="4">
        <v>1200</v>
      </c>
      <c r="I18" s="4">
        <v>1200</v>
      </c>
      <c r="J18" s="4">
        <v>1200</v>
      </c>
      <c r="K18" s="4">
        <v>1200</v>
      </c>
      <c r="L18" s="4">
        <v>1200</v>
      </c>
      <c r="M18" s="4">
        <v>1200</v>
      </c>
      <c r="N18" s="19">
        <f t="shared" ref="N18:N22" si="7">SUM(B18:M18)</f>
        <v>14400</v>
      </c>
      <c r="O18" s="21">
        <f>N18/N$22</f>
        <v>0.27906976744186046</v>
      </c>
    </row>
    <row r="19" spans="1:16" x14ac:dyDescent="0.25">
      <c r="A19" s="2" t="s">
        <v>26</v>
      </c>
      <c r="B19" s="4">
        <v>1100</v>
      </c>
      <c r="C19" s="4">
        <v>1100</v>
      </c>
      <c r="D19" s="4">
        <v>1100</v>
      </c>
      <c r="E19" s="4">
        <v>1100</v>
      </c>
      <c r="F19" s="4">
        <v>1100</v>
      </c>
      <c r="G19" s="4">
        <v>1100</v>
      </c>
      <c r="H19" s="4">
        <v>1100</v>
      </c>
      <c r="I19" s="4">
        <v>1100</v>
      </c>
      <c r="J19" s="4">
        <v>1100</v>
      </c>
      <c r="K19" s="4">
        <v>1100</v>
      </c>
      <c r="L19" s="4">
        <v>1100</v>
      </c>
      <c r="M19" s="4">
        <v>1100</v>
      </c>
      <c r="N19" s="19">
        <f t="shared" si="7"/>
        <v>13200</v>
      </c>
      <c r="O19" s="21">
        <f>N19/N$22</f>
        <v>0.2558139534883721</v>
      </c>
    </row>
    <row r="20" spans="1:16" x14ac:dyDescent="0.25">
      <c r="A20" s="2" t="s">
        <v>27</v>
      </c>
      <c r="B20" s="4">
        <v>1000</v>
      </c>
      <c r="C20" s="4">
        <v>1000</v>
      </c>
      <c r="D20" s="4">
        <v>1000</v>
      </c>
      <c r="E20" s="4">
        <v>1000</v>
      </c>
      <c r="F20" s="4">
        <v>1000</v>
      </c>
      <c r="G20" s="4">
        <v>1000</v>
      </c>
      <c r="H20" s="4">
        <v>1000</v>
      </c>
      <c r="I20" s="4">
        <v>1000</v>
      </c>
      <c r="J20" s="4">
        <v>1000</v>
      </c>
      <c r="K20" s="4">
        <v>1000</v>
      </c>
      <c r="L20" s="4">
        <v>1000</v>
      </c>
      <c r="M20" s="4">
        <v>1000</v>
      </c>
      <c r="N20" s="19">
        <f t="shared" si="7"/>
        <v>12000</v>
      </c>
      <c r="O20" s="21">
        <f>N20/N$22</f>
        <v>0.23255813953488372</v>
      </c>
    </row>
    <row r="21" spans="1:16" x14ac:dyDescent="0.25">
      <c r="A21" s="2" t="s">
        <v>28</v>
      </c>
      <c r="B21" s="4">
        <v>1000</v>
      </c>
      <c r="C21" s="4">
        <v>1000</v>
      </c>
      <c r="D21" s="4">
        <v>1000</v>
      </c>
      <c r="E21" s="4">
        <v>1000</v>
      </c>
      <c r="F21" s="4">
        <v>1000</v>
      </c>
      <c r="G21" s="4">
        <v>1000</v>
      </c>
      <c r="H21" s="4">
        <v>1000</v>
      </c>
      <c r="I21" s="4">
        <v>1000</v>
      </c>
      <c r="J21" s="4">
        <v>1000</v>
      </c>
      <c r="K21" s="4">
        <v>1000</v>
      </c>
      <c r="L21" s="4">
        <v>1000</v>
      </c>
      <c r="M21" s="4">
        <v>1000</v>
      </c>
      <c r="N21" s="19">
        <f t="shared" si="7"/>
        <v>12000</v>
      </c>
      <c r="O21" s="21">
        <f>N21/N$22</f>
        <v>0.23255813953488372</v>
      </c>
    </row>
    <row r="22" spans="1:16" x14ac:dyDescent="0.25">
      <c r="A22" s="5" t="s">
        <v>29</v>
      </c>
      <c r="B22" s="4">
        <f>SUM(B18:B21)</f>
        <v>4300</v>
      </c>
      <c r="C22" s="4">
        <f t="shared" ref="C22:M22" si="8">SUM(C18:C21)</f>
        <v>4300</v>
      </c>
      <c r="D22" s="4">
        <f t="shared" si="8"/>
        <v>4300</v>
      </c>
      <c r="E22" s="4">
        <f t="shared" si="8"/>
        <v>4300</v>
      </c>
      <c r="F22" s="4">
        <f t="shared" si="8"/>
        <v>4300</v>
      </c>
      <c r="G22" s="4">
        <f t="shared" si="8"/>
        <v>4300</v>
      </c>
      <c r="H22" s="4">
        <f t="shared" si="8"/>
        <v>4300</v>
      </c>
      <c r="I22" s="4">
        <f t="shared" si="8"/>
        <v>4300</v>
      </c>
      <c r="J22" s="4">
        <f t="shared" si="8"/>
        <v>4300</v>
      </c>
      <c r="K22" s="4">
        <f t="shared" si="8"/>
        <v>4300</v>
      </c>
      <c r="L22" s="4">
        <f t="shared" si="8"/>
        <v>4300</v>
      </c>
      <c r="M22" s="4">
        <f t="shared" si="8"/>
        <v>4300</v>
      </c>
      <c r="N22" s="19">
        <f t="shared" si="7"/>
        <v>51600</v>
      </c>
      <c r="O22" s="25">
        <f>N22/N6</f>
        <v>0.2388888888888889</v>
      </c>
      <c r="P22" s="7" t="s">
        <v>47</v>
      </c>
    </row>
    <row r="23" spans="1:16" x14ac:dyDescent="0.25">
      <c r="A23" s="2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19"/>
      <c r="O23" s="20"/>
    </row>
    <row r="24" spans="1:16" x14ac:dyDescent="0.25">
      <c r="A24" s="3" t="s">
        <v>30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19"/>
      <c r="O24" s="20"/>
    </row>
    <row r="25" spans="1:16" x14ac:dyDescent="0.25">
      <c r="A25" s="2" t="s">
        <v>31</v>
      </c>
      <c r="B25" s="4">
        <v>3000</v>
      </c>
      <c r="C25" s="4">
        <v>3000</v>
      </c>
      <c r="D25" s="4">
        <v>3000</v>
      </c>
      <c r="E25" s="4">
        <v>3000</v>
      </c>
      <c r="F25" s="4">
        <v>3000</v>
      </c>
      <c r="G25" s="4">
        <v>3000</v>
      </c>
      <c r="H25" s="4">
        <v>3000</v>
      </c>
      <c r="I25" s="4">
        <v>3000</v>
      </c>
      <c r="J25" s="4">
        <v>3000</v>
      </c>
      <c r="K25" s="4">
        <v>3000</v>
      </c>
      <c r="L25" s="4">
        <v>3000</v>
      </c>
      <c r="M25" s="4">
        <v>3000</v>
      </c>
      <c r="N25" s="19">
        <f t="shared" ref="N25:N35" si="9">SUM(B25:M25)</f>
        <v>36000</v>
      </c>
      <c r="O25" s="21">
        <f>N25/N$35</f>
        <v>0.41666666666666669</v>
      </c>
    </row>
    <row r="26" spans="1:16" x14ac:dyDescent="0.25">
      <c r="A26" s="2" t="s">
        <v>32</v>
      </c>
      <c r="B26" s="4">
        <v>900</v>
      </c>
      <c r="C26" s="4">
        <v>900</v>
      </c>
      <c r="D26" s="4">
        <v>900</v>
      </c>
      <c r="E26" s="4">
        <v>900</v>
      </c>
      <c r="F26" s="4">
        <v>900</v>
      </c>
      <c r="G26" s="4">
        <v>900</v>
      </c>
      <c r="H26" s="4">
        <v>900</v>
      </c>
      <c r="I26" s="4">
        <v>900</v>
      </c>
      <c r="J26" s="4">
        <v>900</v>
      </c>
      <c r="K26" s="4">
        <v>900</v>
      </c>
      <c r="L26" s="4">
        <v>900</v>
      </c>
      <c r="M26" s="4">
        <v>900</v>
      </c>
      <c r="N26" s="19">
        <f t="shared" si="9"/>
        <v>10800</v>
      </c>
      <c r="O26" s="21">
        <f t="shared" ref="O26:O34" si="10">N26/N$35</f>
        <v>0.125</v>
      </c>
    </row>
    <row r="27" spans="1:16" x14ac:dyDescent="0.25">
      <c r="A27" s="2" t="s">
        <v>33</v>
      </c>
      <c r="B27" s="4">
        <v>400</v>
      </c>
      <c r="C27" s="4">
        <v>400</v>
      </c>
      <c r="D27" s="4">
        <v>400</v>
      </c>
      <c r="E27" s="4">
        <v>400</v>
      </c>
      <c r="F27" s="4">
        <v>400</v>
      </c>
      <c r="G27" s="4">
        <v>400</v>
      </c>
      <c r="H27" s="4">
        <v>400</v>
      </c>
      <c r="I27" s="4">
        <v>400</v>
      </c>
      <c r="J27" s="4">
        <v>400</v>
      </c>
      <c r="K27" s="4">
        <v>400</v>
      </c>
      <c r="L27" s="4">
        <v>400</v>
      </c>
      <c r="M27" s="4">
        <v>400</v>
      </c>
      <c r="N27" s="19">
        <f t="shared" si="9"/>
        <v>4800</v>
      </c>
      <c r="O27" s="21">
        <f t="shared" si="10"/>
        <v>5.5555555555555552E-2</v>
      </c>
    </row>
    <row r="28" spans="1:16" x14ac:dyDescent="0.25">
      <c r="A28" s="2" t="s">
        <v>34</v>
      </c>
      <c r="B28" s="4">
        <v>500</v>
      </c>
      <c r="C28" s="4">
        <v>500</v>
      </c>
      <c r="D28" s="4">
        <v>500</v>
      </c>
      <c r="E28" s="4">
        <v>500</v>
      </c>
      <c r="F28" s="4">
        <v>500</v>
      </c>
      <c r="G28" s="4">
        <v>500</v>
      </c>
      <c r="H28" s="4">
        <v>500</v>
      </c>
      <c r="I28" s="4">
        <v>500</v>
      </c>
      <c r="J28" s="4">
        <v>500</v>
      </c>
      <c r="K28" s="4">
        <v>500</v>
      </c>
      <c r="L28" s="4">
        <v>500</v>
      </c>
      <c r="M28" s="4">
        <v>500</v>
      </c>
      <c r="N28" s="19">
        <f t="shared" si="9"/>
        <v>6000</v>
      </c>
      <c r="O28" s="21">
        <f t="shared" si="10"/>
        <v>6.9444444444444448E-2</v>
      </c>
    </row>
    <row r="29" spans="1:16" x14ac:dyDescent="0.25">
      <c r="A29" s="2" t="s">
        <v>35</v>
      </c>
      <c r="B29" s="4">
        <v>1500</v>
      </c>
      <c r="C29" s="4">
        <v>1500</v>
      </c>
      <c r="D29" s="4">
        <v>1500</v>
      </c>
      <c r="E29" s="4">
        <v>1500</v>
      </c>
      <c r="F29" s="4">
        <v>1500</v>
      </c>
      <c r="G29" s="4">
        <v>1500</v>
      </c>
      <c r="H29" s="4">
        <v>1500</v>
      </c>
      <c r="I29" s="4">
        <v>1500</v>
      </c>
      <c r="J29" s="4">
        <v>1500</v>
      </c>
      <c r="K29" s="4">
        <v>1500</v>
      </c>
      <c r="L29" s="4">
        <v>1500</v>
      </c>
      <c r="M29" s="4">
        <v>1500</v>
      </c>
      <c r="N29" s="19">
        <f t="shared" si="9"/>
        <v>18000</v>
      </c>
      <c r="O29" s="21">
        <f t="shared" si="10"/>
        <v>0.20833333333333334</v>
      </c>
    </row>
    <row r="30" spans="1:16" x14ac:dyDescent="0.25">
      <c r="A30" s="2" t="s">
        <v>36</v>
      </c>
      <c r="B30" s="4">
        <v>350</v>
      </c>
      <c r="C30" s="4">
        <v>350</v>
      </c>
      <c r="D30" s="4">
        <v>350</v>
      </c>
      <c r="E30" s="4">
        <v>350</v>
      </c>
      <c r="F30" s="4">
        <v>350</v>
      </c>
      <c r="G30" s="4">
        <v>350</v>
      </c>
      <c r="H30" s="4">
        <v>350</v>
      </c>
      <c r="I30" s="4">
        <v>350</v>
      </c>
      <c r="J30" s="4">
        <v>350</v>
      </c>
      <c r="K30" s="4">
        <v>350</v>
      </c>
      <c r="L30" s="4">
        <v>350</v>
      </c>
      <c r="M30" s="4">
        <v>350</v>
      </c>
      <c r="N30" s="19">
        <f t="shared" si="9"/>
        <v>4200</v>
      </c>
      <c r="O30" s="21">
        <f t="shared" si="10"/>
        <v>4.8611111111111112E-2</v>
      </c>
    </row>
    <row r="31" spans="1:16" x14ac:dyDescent="0.25">
      <c r="A31" s="2" t="s">
        <v>37</v>
      </c>
      <c r="B31" s="4">
        <v>150</v>
      </c>
      <c r="C31" s="4">
        <v>150</v>
      </c>
      <c r="D31" s="4">
        <v>150</v>
      </c>
      <c r="E31" s="4">
        <v>150</v>
      </c>
      <c r="F31" s="4">
        <v>150</v>
      </c>
      <c r="G31" s="4">
        <v>150</v>
      </c>
      <c r="H31" s="4">
        <v>150</v>
      </c>
      <c r="I31" s="4">
        <v>150</v>
      </c>
      <c r="J31" s="4">
        <v>150</v>
      </c>
      <c r="K31" s="4">
        <v>150</v>
      </c>
      <c r="L31" s="4">
        <v>150</v>
      </c>
      <c r="M31" s="4">
        <v>150</v>
      </c>
      <c r="N31" s="19">
        <f t="shared" si="9"/>
        <v>1800</v>
      </c>
      <c r="O31" s="21">
        <f t="shared" si="10"/>
        <v>2.0833333333333332E-2</v>
      </c>
    </row>
    <row r="32" spans="1:16" x14ac:dyDescent="0.25">
      <c r="A32" s="2" t="s">
        <v>38</v>
      </c>
      <c r="B32" s="4">
        <v>200</v>
      </c>
      <c r="C32" s="4">
        <v>200</v>
      </c>
      <c r="D32" s="4">
        <v>200</v>
      </c>
      <c r="E32" s="4">
        <v>200</v>
      </c>
      <c r="F32" s="4">
        <v>200</v>
      </c>
      <c r="G32" s="4">
        <v>200</v>
      </c>
      <c r="H32" s="4">
        <v>200</v>
      </c>
      <c r="I32" s="4">
        <v>200</v>
      </c>
      <c r="J32" s="4">
        <v>200</v>
      </c>
      <c r="K32" s="4">
        <v>200</v>
      </c>
      <c r="L32" s="4">
        <v>200</v>
      </c>
      <c r="M32" s="4">
        <v>200</v>
      </c>
      <c r="N32" s="19">
        <f t="shared" si="9"/>
        <v>2400</v>
      </c>
      <c r="O32" s="21">
        <f t="shared" si="10"/>
        <v>2.7777777777777776E-2</v>
      </c>
    </row>
    <row r="33" spans="1:16" x14ac:dyDescent="0.25">
      <c r="A33" s="2" t="s">
        <v>39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19"/>
      <c r="O33" s="21">
        <f t="shared" si="10"/>
        <v>0</v>
      </c>
    </row>
    <row r="34" spans="1:16" x14ac:dyDescent="0.25">
      <c r="A34" s="2" t="s">
        <v>40</v>
      </c>
      <c r="B34" s="4">
        <v>200</v>
      </c>
      <c r="C34" s="4">
        <v>200</v>
      </c>
      <c r="D34" s="4">
        <v>200</v>
      </c>
      <c r="E34" s="4">
        <v>200</v>
      </c>
      <c r="F34" s="4">
        <v>200</v>
      </c>
      <c r="G34" s="4">
        <v>200</v>
      </c>
      <c r="H34" s="4">
        <v>200</v>
      </c>
      <c r="I34" s="4">
        <v>200</v>
      </c>
      <c r="J34" s="4">
        <v>200</v>
      </c>
      <c r="K34" s="4">
        <v>200</v>
      </c>
      <c r="L34" s="4">
        <v>200</v>
      </c>
      <c r="M34" s="4">
        <v>200</v>
      </c>
      <c r="N34" s="19">
        <f t="shared" si="9"/>
        <v>2400</v>
      </c>
      <c r="O34" s="21">
        <f t="shared" si="10"/>
        <v>2.7777777777777776E-2</v>
      </c>
    </row>
    <row r="35" spans="1:16" ht="22" x14ac:dyDescent="0.4">
      <c r="A35" s="5" t="s">
        <v>41</v>
      </c>
      <c r="B35" s="6">
        <f>SUM(B25:B34)</f>
        <v>7200</v>
      </c>
      <c r="C35" s="6">
        <f t="shared" ref="C35:M35" si="11">SUM(C25:C34)</f>
        <v>7200</v>
      </c>
      <c r="D35" s="6">
        <f t="shared" si="11"/>
        <v>7200</v>
      </c>
      <c r="E35" s="6">
        <f t="shared" si="11"/>
        <v>7200</v>
      </c>
      <c r="F35" s="6">
        <f t="shared" si="11"/>
        <v>7200</v>
      </c>
      <c r="G35" s="6">
        <f t="shared" si="11"/>
        <v>7200</v>
      </c>
      <c r="H35" s="6">
        <f t="shared" si="11"/>
        <v>7200</v>
      </c>
      <c r="I35" s="6">
        <f t="shared" si="11"/>
        <v>7200</v>
      </c>
      <c r="J35" s="6">
        <f t="shared" si="11"/>
        <v>7200</v>
      </c>
      <c r="K35" s="6">
        <f t="shared" si="11"/>
        <v>7200</v>
      </c>
      <c r="L35" s="6">
        <f t="shared" si="11"/>
        <v>7200</v>
      </c>
      <c r="M35" s="6">
        <f t="shared" si="11"/>
        <v>7200</v>
      </c>
      <c r="N35" s="22">
        <f t="shared" si="9"/>
        <v>86400</v>
      </c>
      <c r="O35" s="25">
        <f>N35/N6</f>
        <v>0.4</v>
      </c>
      <c r="P35" s="8" t="s">
        <v>48</v>
      </c>
    </row>
    <row r="36" spans="1:16" x14ac:dyDescent="0.25">
      <c r="A36" s="2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19"/>
      <c r="O36" s="20"/>
    </row>
    <row r="37" spans="1:16" x14ac:dyDescent="0.25">
      <c r="A37" s="3" t="s">
        <v>42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19"/>
      <c r="O37" s="20"/>
    </row>
    <row r="38" spans="1:16" ht="20" thickBot="1" x14ac:dyDescent="0.3">
      <c r="A38" s="9" t="s">
        <v>43</v>
      </c>
      <c r="B38" s="10">
        <f>B15-B22-B35</f>
        <v>2600</v>
      </c>
      <c r="C38" s="11">
        <f t="shared" ref="C38:N38" si="12">C15-C22-C35</f>
        <v>2600</v>
      </c>
      <c r="D38" s="11">
        <f t="shared" si="12"/>
        <v>2600</v>
      </c>
      <c r="E38" s="11">
        <f t="shared" si="12"/>
        <v>2600</v>
      </c>
      <c r="F38" s="11">
        <f t="shared" si="12"/>
        <v>2600</v>
      </c>
      <c r="G38" s="11">
        <f t="shared" si="12"/>
        <v>2600</v>
      </c>
      <c r="H38" s="11">
        <f t="shared" si="12"/>
        <v>2600</v>
      </c>
      <c r="I38" s="11">
        <f t="shared" si="12"/>
        <v>2600</v>
      </c>
      <c r="J38" s="11">
        <f t="shared" si="12"/>
        <v>2600</v>
      </c>
      <c r="K38" s="11">
        <f t="shared" si="12"/>
        <v>2600</v>
      </c>
      <c r="L38" s="11">
        <f t="shared" si="12"/>
        <v>2600</v>
      </c>
      <c r="M38" s="11">
        <f t="shared" si="12"/>
        <v>2600</v>
      </c>
      <c r="N38" s="26">
        <f t="shared" si="12"/>
        <v>31200</v>
      </c>
      <c r="O38" s="27">
        <f>N38/N6</f>
        <v>0.14444444444444443</v>
      </c>
      <c r="P38" s="7" t="s">
        <v>49</v>
      </c>
    </row>
    <row r="39" spans="1:16" ht="20" thickTop="1" x14ac:dyDescent="0.25">
      <c r="N39" s="28"/>
      <c r="O39" s="20"/>
    </row>
    <row r="40" spans="1:16" x14ac:dyDescent="0.25">
      <c r="A40" s="1" t="s">
        <v>50</v>
      </c>
      <c r="N40" s="28"/>
      <c r="O40" s="20"/>
    </row>
    <row r="41" spans="1:16" x14ac:dyDescent="0.25">
      <c r="A41" s="13" t="s">
        <v>51</v>
      </c>
      <c r="B41" s="12">
        <v>1500</v>
      </c>
      <c r="C41" s="12">
        <v>1500</v>
      </c>
      <c r="D41" s="12">
        <v>1500</v>
      </c>
      <c r="E41" s="12">
        <v>1500</v>
      </c>
      <c r="F41" s="12">
        <v>1500</v>
      </c>
      <c r="G41" s="12">
        <v>1500</v>
      </c>
      <c r="H41" s="12">
        <v>1500</v>
      </c>
      <c r="I41" s="12">
        <v>1500</v>
      </c>
      <c r="J41" s="12">
        <v>1500</v>
      </c>
      <c r="K41" s="12">
        <v>1500</v>
      </c>
      <c r="L41" s="12">
        <v>1500</v>
      </c>
      <c r="M41" s="12">
        <v>1500</v>
      </c>
      <c r="N41" s="19">
        <f t="shared" ref="N41" si="13">SUM(B41:M41)</f>
        <v>18000</v>
      </c>
      <c r="O41" s="20"/>
      <c r="P41" s="7" t="s">
        <v>56</v>
      </c>
    </row>
    <row r="42" spans="1:16" x14ac:dyDescent="0.25">
      <c r="A42" s="14" t="s">
        <v>52</v>
      </c>
      <c r="B42" s="4">
        <f>B6/B41</f>
        <v>12</v>
      </c>
      <c r="C42" s="4">
        <f t="shared" ref="C42:N42" si="14">C6/C41</f>
        <v>12</v>
      </c>
      <c r="D42" s="4">
        <f t="shared" si="14"/>
        <v>12</v>
      </c>
      <c r="E42" s="4">
        <f t="shared" si="14"/>
        <v>12</v>
      </c>
      <c r="F42" s="4">
        <f t="shared" si="14"/>
        <v>12</v>
      </c>
      <c r="G42" s="4">
        <f t="shared" si="14"/>
        <v>12</v>
      </c>
      <c r="H42" s="4">
        <f t="shared" si="14"/>
        <v>12</v>
      </c>
      <c r="I42" s="4">
        <f t="shared" si="14"/>
        <v>12</v>
      </c>
      <c r="J42" s="4">
        <f t="shared" si="14"/>
        <v>12</v>
      </c>
      <c r="K42" s="4">
        <f t="shared" si="14"/>
        <v>12</v>
      </c>
      <c r="L42" s="4">
        <f t="shared" si="14"/>
        <v>12</v>
      </c>
      <c r="M42" s="4">
        <f t="shared" si="14"/>
        <v>12</v>
      </c>
      <c r="N42" s="19">
        <f t="shared" si="14"/>
        <v>12</v>
      </c>
      <c r="O42" s="20"/>
    </row>
    <row r="43" spans="1:16" ht="20" thickBot="1" x14ac:dyDescent="0.3">
      <c r="A43" s="14" t="s">
        <v>53</v>
      </c>
      <c r="B43" s="4">
        <f>B42*0.78</f>
        <v>9.36</v>
      </c>
      <c r="C43" s="4">
        <f t="shared" ref="C43:N43" si="15">C42*0.78</f>
        <v>9.36</v>
      </c>
      <c r="D43" s="4">
        <f t="shared" si="15"/>
        <v>9.36</v>
      </c>
      <c r="E43" s="4">
        <f t="shared" si="15"/>
        <v>9.36</v>
      </c>
      <c r="F43" s="4">
        <f t="shared" si="15"/>
        <v>9.36</v>
      </c>
      <c r="G43" s="4">
        <f t="shared" si="15"/>
        <v>9.36</v>
      </c>
      <c r="H43" s="4">
        <f t="shared" si="15"/>
        <v>9.36</v>
      </c>
      <c r="I43" s="4">
        <f t="shared" si="15"/>
        <v>9.36</v>
      </c>
      <c r="J43" s="4">
        <f t="shared" si="15"/>
        <v>9.36</v>
      </c>
      <c r="K43" s="4">
        <f t="shared" si="15"/>
        <v>9.36</v>
      </c>
      <c r="L43" s="4">
        <f t="shared" si="15"/>
        <v>9.36</v>
      </c>
      <c r="M43" s="4">
        <f t="shared" si="15"/>
        <v>9.36</v>
      </c>
      <c r="N43" s="26">
        <f t="shared" si="15"/>
        <v>9.36</v>
      </c>
      <c r="O43" s="27">
        <f>N43/N42</f>
        <v>0.77999999999999992</v>
      </c>
      <c r="P43" s="7" t="s">
        <v>54</v>
      </c>
    </row>
    <row r="44" spans="1:16" ht="21" thickTop="1" thickBot="1" x14ac:dyDescent="0.3">
      <c r="A44" s="31" t="s">
        <v>55</v>
      </c>
      <c r="B44" s="32">
        <f>(B22+B35)/C43</f>
        <v>1228.6324786324788</v>
      </c>
      <c r="C44" s="32">
        <f t="shared" ref="C44:M44" si="16">(C22+C35)/D43</f>
        <v>1228.6324786324788</v>
      </c>
      <c r="D44" s="32">
        <f t="shared" si="16"/>
        <v>1228.6324786324788</v>
      </c>
      <c r="E44" s="32">
        <f t="shared" si="16"/>
        <v>1228.6324786324788</v>
      </c>
      <c r="F44" s="32">
        <f t="shared" si="16"/>
        <v>1228.6324786324788</v>
      </c>
      <c r="G44" s="32">
        <f t="shared" si="16"/>
        <v>1228.6324786324788</v>
      </c>
      <c r="H44" s="32">
        <f t="shared" si="16"/>
        <v>1228.6324786324788</v>
      </c>
      <c r="I44" s="32">
        <f t="shared" si="16"/>
        <v>1228.6324786324788</v>
      </c>
      <c r="J44" s="32">
        <f t="shared" si="16"/>
        <v>1228.6324786324788</v>
      </c>
      <c r="K44" s="32">
        <f t="shared" si="16"/>
        <v>1228.6324786324788</v>
      </c>
      <c r="L44" s="32">
        <f t="shared" si="16"/>
        <v>1228.6324786324788</v>
      </c>
      <c r="M44" s="32">
        <f t="shared" si="16"/>
        <v>1228.6324786324788</v>
      </c>
      <c r="N44" s="29">
        <f>SUM(B44:M44)</f>
        <v>14743.589743589744</v>
      </c>
      <c r="O44" s="30"/>
    </row>
    <row r="45" spans="1:16" x14ac:dyDescent="0.25">
      <c r="A45" s="14"/>
    </row>
    <row r="46" spans="1:16" x14ac:dyDescent="0.25">
      <c r="A46" s="14"/>
    </row>
    <row r="47" spans="1:16" x14ac:dyDescent="0.25">
      <c r="A47" s="14"/>
    </row>
    <row r="48" spans="1:16" x14ac:dyDescent="0.25">
      <c r="A48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Alex Nin</cp:lastModifiedBy>
  <dcterms:created xsi:type="dcterms:W3CDTF">2025-05-05T20:25:16Z</dcterms:created>
  <dcterms:modified xsi:type="dcterms:W3CDTF">2025-05-10T13:09:14Z</dcterms:modified>
</cp:coreProperties>
</file>